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 refMode="R1C1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<sst xmlns="http://schemas.openxmlformats.org/spreadsheetml/2006/main" count="27213" uniqueCount="810">
  <si>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</si>
  <si>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</si>
  <si>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</si>
  <si>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</si>
  <si>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</si>
  <si>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</si>
  <si>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</si>
  <si>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</si>
  <si>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</si>
  <si>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</si>
  <si>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</si>
  <si>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</si>
  <si>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</si>
  <si>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</si>
  <si>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</si>
  <si>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</si>
  <si>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</si>
  <si>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</si>
  <si>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</si>
  <si>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</si>
  <si>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</si>
  <si>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</si>
  <si>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</si>
  <si>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</si>
  <si>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</si>
  <si>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</si>
  <si>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</si>
  <si>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</si>
  <si>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</si>
  <si>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</si>
  <si>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</si>
  <si>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</si>
  <si>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</si>
  <si>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</si>
  <si>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</si>
  <si>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</si>
  <si>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</si>
  <si>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</si>
  <si>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</si>
  <si>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</si>
  <si>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</si>
  <si>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</si>
  <si>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</si>
  <si>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</si>
  <si>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</si>
  <si>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</si>
  <si>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</si>
  <si>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</si>
  <si>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</si>
  <si>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</si>
  <si>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</si>
  <si>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</si>
  <si>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</si>
  <si>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</si>
  <si>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</si>
  <si>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</si>
  <si>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</si>
  <si>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</si>
  <si>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</si>
  <si>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</si>
  <si>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</si>
  <si>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</si>
  <si>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</si>
  <si>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</si>
  <si>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</si>
  <si>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</si>
  <si>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</si>
  <si>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</si>
  <si>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</si>
  <si>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</si>
  <si>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</si>
  <si>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</si>
  <si>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</si>
  <si>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</si>
  <si>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</si>
  <si>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</si>
  <si>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</si>
  <si>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</si>
  <si>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</si>
  <si>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</si>
  <si>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</si>
  <si>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</si>
  <si>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</si>
  <si>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</si>
  <si>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</si>
  <si>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</si>
  <si>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</si>
  <si>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</si>
  <si>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</si>
  <si>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</si>
  <si>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</si>
  <si>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</si>
  <si>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</si>
  <si>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</si>
  <si>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</si>
  <si>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</si>
  <si>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</si>
  <si>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</si>
  <si>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</si>
  <si>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</si>
  <si>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</si>
  <si>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</si>
  <si>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</si>
  <si>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</si>
  <si>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</si>
  <si>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</si>
  <si>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</si>
  <si>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</si>
  <si>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</si>
  <si>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</si>
  <si>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</si>
  <si>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</si>
  <si>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</si>
  <si>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</si>
  <si>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</si>
  <si>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</si>
  <si>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</si>
  <si>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</si>
  <si>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</si>
  <si>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</si>
  <si>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</si>
  <si>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</si>
  <si>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</si>
  <si>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</si>
  <si>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</si>
  <si>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</si>
  <si>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</si>
  <si>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</si>
  <si>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</si>
  <si>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</si>
  <si>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</si>
  <si>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</si>
  <si>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</si>
  <si>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</si>
  <si>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</si>
  <si>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</si>
  <si>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</si>
  <si>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</si>
  <si>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</si>
  <si>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</si>
  <si>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</si>
  <si>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</si>
  <si>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</si>
  <si>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</si>
  <si>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</si>
  <si>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</si>
  <si>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</si>
  <si>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</si>
  <si>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</si>
  <si>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</si>
  <si>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</si>
  <si>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</si>
  <si>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</si>
  <si>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</si>
  <si>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</si>
  <si>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</si>
  <si>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</si>
  <si>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</si>
  <si>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</si>
  <si>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</si>
  <si>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</si>
  <si>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</si>
  <si>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</si>
  <si>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</si>
  <si>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</si>
  <si>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</si>
  <si>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</si>
  <si>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</si>
  <si>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</si>
  <si>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</si>
  <si>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</si>
  <si>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</si>
  <si>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</si>
  <si>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</si>
  <si>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</si>
  <si>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</si>
  <si>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</si>
  <si>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</si>
  <si>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</si>
  <si>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</si>
  <si>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</si>
  <si>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</si>
  <si>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</si>
  <si>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</si>
  <si>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</si>
  <si>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</si>
  <si>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</si>
  <si>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</si>
  <si>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</si>
  <si>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</si>
  <si>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</si>
  <si>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</si>
  <si>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</si>
  <si>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</si>
  <si>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</si>
  <si>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</si>
  <si>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</si>
  <si>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</si>
  <si>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</si>
  <si>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</si>
  <si>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</si>
  <si>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</si>
  <si>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</si>
  <si>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</si>
  <si>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</si>
  <si>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</si>
  <si>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</si>
  <si>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</si>
  <si>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</si>
  <si>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</si>
  <si>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</si>
  <si>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</si>
  <si>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</si>
  <si>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</si>
  <si>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</si>
  <si>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</si>
  <si>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</si>
  <si>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</si>
  <si>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</si>
  <si>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</si>
  <si>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</si>
  <si>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</si>
  <si>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</si>
  <si>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</si>
  <si>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</si>
  <si>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</si>
  <si>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</si>
  <si>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</si>
  <si>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</si>
  <si>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</si>
  <si>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</si>
  <si>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</si>
  <si>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</si>
  <si>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</si>
  <si>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</si>
  <si>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</si>
  <si>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</si>
  <si>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</si>
  <si>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</si>
  <si>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</si>
  <si>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</si>
  <si>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</si>
  <si>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</si>
  <si>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</si>
  <si>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</si>
  <si>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</si>
  <si>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</si>
  <si>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</si>
  <si>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</si>
  <si>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</si>
  <si>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</si>
  <si>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</si>
  <si>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</si>
  <si>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</si>
  <si>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</si>
  <si>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</si>
  <si>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</si>
  <si>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</si>
  <si>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</si>
  <si>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</si>
  <si>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</si>
  <si>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</si>
  <si>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</si>
  <si>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</si>
  <si>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</si>
  <si>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</si>
  <si>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</si>
  <si>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</si>
  <si>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</si>
  <si>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</si>
  <si>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</si>
  <si>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</si>
  <si>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</si>
  <si>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</si>
  <si>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</si>
  <si>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</si>
  <si>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</si>
  <si>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</si>
  <si>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</si>
  <si>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</si>
  <si>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</si>
  <si>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</si>
  <si>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</si>
  <si>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</si>
  <si>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</si>
  <si>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</si>
  <si>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</si>
  <si>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</si>
  <si>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</si>
  <si>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</si>
  <si>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</si>
  <si>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</si>
  <si>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</si>
  <si>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</si>
  <si>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</si>
  <si>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</si>
  <si>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</si>
  <si>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</si>
  <si>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</si>
  <si>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</si>
  <si>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</si>
  <si>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</si>
  <si>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</si>
  <si>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</si>
  <si>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</si>
  <si>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</si>
  <si>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</si>
  <si>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</si>
  <si>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</si>
  <si>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</si>
  <si>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</si>
  <si>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</si>
  <si>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</si>
  <si>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</si>
  <si>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</si>
  <si>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</si>
  <si>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</si>
  <si>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</si>
  <si>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</si>
  <si>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</si>
  <si>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</si>
  <si>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</si>
  <si>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</si>
  <si>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</si>
  <si>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</si>
  <si>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</si>
  <si>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</si>
  <si>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</si>
  <si>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</si>
  <si>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</si>
  <si>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</si>
  <si>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</si>
  <si>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</si>
  <si>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</si>
  <si>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</si>
  <si>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</si>
  <si>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</si>
  <si>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</si>
  <si>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</si>
  <si>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</si>
  <si>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</si>
  <si>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</si>
  <si>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</si>
  <si>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</si>
  <si>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</si>
  <si>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</si>
  <si>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</si>
  <si>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</si>
  <si>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</si>
  <si>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</si>
  <si>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</si>
  <si>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</si>
  <si>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</si>
  <si>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</si>
  <si>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</si>
  <si>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</si>
  <si>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</si>
  <si>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</si>
  <si>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</si>
  <si>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</si>
  <si>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</si>
  <si>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</si>
  <si>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</si>
  <si>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</si>
  <si>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</si>
  <si>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</si>
  <si>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</si>
  <si>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</si>
  <si>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</si>
  <si>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</si>
  <si>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</si>
  <si>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</si>
  <si>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</si>
  <si>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</si>
  <si>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</si>
  <si>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</si>
  <si>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</si>
  <si>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</si>
  <si>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</si>
  <si>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</si>
  <si>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</si>
  <si>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</si>
  <si>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</si>
  <si>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</si>
  <si>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</si>
  <si>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</si>
  <si>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</si>
  <si>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</si>
  <si>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</si>
  <si>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</si>
  <si>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</si>
  <si>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</si>
  <si>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</si>
  <si>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</si>
  <si>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</si>
  <si>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</si>
  <si>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</si>
  <si>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</si>
  <si>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</si>
  <si>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</si>
  <si>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</si>
  <si>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</si>
  <si>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</si>
  <si>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</si>
  <si>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</si>
  <si>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</si>
  <si>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</si>
  <si>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</si>
  <si>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</si>
  <si>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</si>
  <si>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</si>
  <si>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</si>
  <si>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</si>
  <si>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</si>
  <si>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</si>
  <si>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</si>
  <si>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</si>
  <si>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</si>
  <si>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</si>
  <si>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</si>
  <si>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</si>
  <si>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</si>
  <si>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</si>
  <si>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</si>
  <si>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</si>
  <si>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</si>
  <si>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</si>
  <si>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</si>
  <si>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</si>
  <si>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</si>
  <si>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</si>
  <si>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</si>
  <si>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</si>
  <si>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</si>
  <si>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</si>
  <si>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</si>
  <si>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</si>
  <si>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</si>
  <si>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</si>
  <si>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</si>
  <si>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</si>
  <si>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</si>
  <si>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</si>
  <si>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</si>
  <si>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</si>
  <si>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</si>
  <si>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</si>
  <si>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</si>
  <si>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</si>
  <si>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</si>
  <si>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</si>
  <si>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</si>
  <si>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</si>
  <si>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</si>
  <si>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</si>
  <si>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</si>
  <si>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</si>
  <si>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</si>
  <si>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</si>
  <si>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</si>
  <si>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</si>
  <si>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</si>
  <si>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</si>
  <si>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</si>
  <si>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</si>
  <si>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</si>
  <si>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</si>
  <si>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</si>
  <si>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</si>
  <si>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</si>
  <si>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</si>
  <si>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</si>
  <si>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</si>
  <si>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</si>
  <si>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</si>
  <si>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</si>
  <si>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</si>
  <si>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</si>
  <si>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</si>
  <si>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</si>
  <si>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</si>
  <si>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</si>
  <si>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</si>
  <si>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</si>
  <si>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</si>
  <si>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</si>
  <si>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</si>
  <si>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</si>
  <si>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</si>
  <si>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</si>
  <si>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</si>
  <si>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</si>
  <si>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</si>
  <si>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</si>
  <si>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</si>
  <si>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</si>
  <si>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</si>
  <si>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</si>
  <si>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</si>
  <si>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</si>
  <si>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</si>
  <si>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</si>
  <si>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</si>
  <si>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</si>
  <si>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</si>
  <si>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</si>
  <si>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</si>
  <si>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</si>
  <si>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</si>
  <si>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</si>
  <si>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</si>
  <si>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</si>
  <si>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</si>
  <si>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</si>
  <si>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</si>
  <si>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</si>
  <si>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</si>
  <si>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</si>
  <si>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</si>
  <si>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</si>
  <si>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</si>
  <si>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</si>
  <si>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</si>
  <si>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</si>
  <si>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</si>
  <si>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</si>
  <si>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</si>
  <si>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</si>
  <si>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</si>
  <si>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</si>
  <si>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</si>
  <si>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</si>
  <si>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</si>
  <si>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</si>
  <si>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</si>
  <si>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</si>
  <si>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</si>
  <si>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</si>
  <si>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</si>
  <si>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</si>
  <si>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</si>
  <si>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</si>
  <si>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</si>
  <si>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</si>
  <si>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</si>
  <si>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</si>
  <si>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</si>
  <si>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</si>
  <si>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</si>
  <si>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</si>
  <si>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</si>
  <si>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</si>
  <si>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</si>
  <si>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</si>
  <si>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</si>
  <si>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</si>
  <si>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</si>
  <si>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</si>
  <si>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</si>
  <si>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</si>
  <si>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</si>
  <si>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</si>
  <si>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</si>
  <si>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</si>
  <si>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</si>
  <si>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</si>
  <si>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</si>
  <si>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</si>
  <si>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</si>
  <si>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</si>
  <si>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</si>
  <si>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</si>
  <si>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</si>
  <si>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</si>
  <si>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</si>
  <si>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</si>
  <si>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</si>
  <si>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</si>
  <si>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</si>
  <si>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</si>
  <si>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</si>
  <si>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</si>
  <si>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</si>
  <si>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</si>
  <si>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</si>
  <si>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</si>
  <si>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</si>
  <si>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</si>
  <si>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</si>
  <si>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</si>
  <si>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</si>
  <si>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</si>
  <si>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</si>
  <si>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</si>
  <si>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</si>
  <si>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</si>
  <si>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</si>
  <si>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</si>
  <si>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</si>
  <si>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</si>
  <si>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</si>
  <si>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</si>
  <si>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</si>
  <si>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</si>
  <si>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</si>
  <si>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</si>
  <si>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</si>
  <si>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</si>
  <si>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</si>
  <si>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</si>
  <si>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</si>
  <si>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</si>
  <si>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</si>
  <si>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</si>
  <si>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</si>
  <si>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</si>
  <si>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</si>
  <si>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</si>
  <si>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</si>
  <si>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</si>
  <si>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</si>
  <si>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</si>
  <si>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</si>
  <si>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</si>
  <si>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</si>
  <si>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</si>
  <si>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</si>
  <si>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</si>
  <si>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</si>
  <si>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</si>
  <si>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</si>
  <si>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</si>
  <si>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</si>
  <si>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</si>
  <si>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</si>
  <si>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</si>
  <si>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</si>
  <si>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</si>
  <si>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</si>
  <si>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</si>
  <si>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</si>
  <si>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</si>
  <si>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</si>
  <si>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</si>
  <si>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</si>
  <si>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</si>
  <si>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</si>
  <si>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</si>
  <si>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</si>
  <si>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</si>
  <si>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</si>
  <si>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</si>
  <si>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</si>
  <si>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</si>
  <si>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</si>
  <si>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</si>
  <si>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</si>
  <si>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</si>
  <si>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</si>
  <si>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</si>
  <si>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</si>
  <si>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</si>
  <si>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</si>
  <si>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</si>
  <si>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</si>
  <si>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</si>
  <si>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</si>
  <si>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</si>
  <si>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</si>
  <si>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</si>
  <si>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</si>
  <si>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</si>
  <si>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</si>
  <si>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</si>
  <si>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</si>
  <si>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</si>
  <si>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</si>
  <si>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</si>
  <si>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</si>
  <si>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</si>
  <si>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</si>
  <si>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</si>
  <si>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</si>
  <si>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</si>
  <si>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</si>
  <si>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</si>
  <si>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</si>
  <si>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</si>
  <si>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</si>
  <si>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</si>
  <si>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</si>
  <si>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</si>
  <si>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</si>
  <si>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</si>
  <si>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</si>
  <si>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</si>
  <si>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</si>
  <si>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</si>
  <si>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</si>
  <si>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</si>
  <si>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</si>
  <si>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</si>
  <si>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</si>
  <si>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</si>
  <si>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</si>
  <si>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</si>
  <si>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</si>
  <si>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</si>
  <si>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</si>
  <si>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</si>
  <si>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</si>
  <si>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</si>
  <si>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</si>
  <si>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</si>
  <si>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</si>
  <si>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</si>
  <si>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</si>
  <si>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</si>
  <si>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</si>
  <si>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</si>
  <si>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</si>
  <si>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</si>
  <si>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</si>
  <si>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</si>
  <si>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</si>
  <si>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</si>
  <si>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</si>
  <si>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</si>
  <si>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</si>
  <si>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</si>
  <si>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</si>
  <si>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</si>
  <si>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</si>
  <si>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1 по ул. Боровая за 2016 год</t>
  </si>
  <si>
    <t xml:space="preserve"> сентябрь</t>
  </si>
  <si>
    <t>сентябрь, май</t>
  </si>
  <si>
    <t xml:space="preserve"> октябрь</t>
  </si>
  <si>
    <t>октябрь, апрель</t>
  </si>
  <si>
    <t xml:space="preserve"> февраль</t>
  </si>
  <si>
    <t>февраль, март</t>
  </si>
  <si>
    <t>май, сентябрь</t>
  </si>
  <si>
    <t>август, март</t>
  </si>
  <si>
    <t xml:space="preserve"> март</t>
  </si>
  <si>
    <t xml:space="preserve"> апрель</t>
  </si>
  <si>
    <t>апр, июл, сен, окт, ноя</t>
  </si>
  <si>
    <t xml:space="preserve"> июль</t>
  </si>
  <si>
    <t xml:space="preserve"> июнь</t>
  </si>
  <si>
    <t xml:space="preserve"> декабрь</t>
  </si>
  <si>
    <t xml:space="preserve"> ноябрь</t>
  </si>
  <si>
    <t>ноябрь, июнь</t>
  </si>
  <si>
    <t>март, август</t>
  </si>
  <si>
    <t>август, сентябрь</t>
  </si>
  <si>
    <t xml:space="preserve"> февраль февраль</t>
  </si>
  <si>
    <t>фев, сен, окт, дек</t>
  </si>
  <si>
    <t>апр, июл, ноя</t>
  </si>
  <si>
    <t>июнь, апрель</t>
  </si>
  <si>
    <t>июль, май</t>
  </si>
  <si>
    <t>май, апрель</t>
  </si>
  <si>
    <t>апр, июл, ноя, фев</t>
  </si>
  <si>
    <t>июнь, сентябрь</t>
  </si>
  <si>
    <t>июль, февраль</t>
  </si>
  <si>
    <t>апр, июн, мар</t>
  </si>
  <si>
    <t>апрель, март</t>
  </si>
  <si>
    <t>март, июль</t>
  </si>
  <si>
    <t>август, июль</t>
  </si>
  <si>
    <t>март, май</t>
  </si>
  <si>
    <t>апрель, июнь</t>
  </si>
  <si>
    <t>май, июль</t>
  </si>
  <si>
    <t>мар, июн, сен, ноя</t>
  </si>
  <si>
    <t>март, январь</t>
  </si>
  <si>
    <t>март, апрель</t>
  </si>
  <si>
    <t>май, авг, дек</t>
  </si>
  <si>
    <t>96 | 1</t>
  </si>
  <si>
    <t>68 | 1</t>
  </si>
  <si>
    <t>40,8 | 24</t>
  </si>
  <si>
    <t>11,52 | 18</t>
  </si>
  <si>
    <t>8,8 | 3</t>
  </si>
  <si>
    <t>февраль, май</t>
  </si>
  <si>
    <t>1096 | 1</t>
  </si>
  <si>
    <t>10 | 1</t>
  </si>
  <si>
    <t>510,84 | 249</t>
  </si>
  <si>
    <t>340,56 | 136</t>
  </si>
  <si>
    <t>510,84 | 24</t>
  </si>
  <si>
    <t>340,56 | 24</t>
  </si>
  <si>
    <t>152,32 | 1</t>
  </si>
  <si>
    <t>851,4 | 2</t>
  </si>
  <si>
    <t>1 | 3</t>
  </si>
  <si>
    <t>фев, янв, дек</t>
  </si>
  <si>
    <t>1276,2 | 28</t>
  </si>
  <si>
    <t>ноя, окт, фев, янв, дек</t>
  </si>
  <si>
    <t>638,1 | 22</t>
  </si>
  <si>
    <t>0,306288 | 6</t>
  </si>
  <si>
    <t>12,762 | 40</t>
  </si>
  <si>
    <t>12,762 | 10</t>
  </si>
  <si>
    <t>12,762 | 12</t>
  </si>
  <si>
    <t>мар, ноя, окт, фев, дек</t>
  </si>
  <si>
    <t>1276,2 | 32</t>
  </si>
  <si>
    <t>мар, ноя, янв, дек</t>
  </si>
  <si>
    <t>638,1 | 8</t>
  </si>
  <si>
    <t>февраль, ноябрь</t>
  </si>
  <si>
    <t>32,4 | 1</t>
  </si>
  <si>
    <t>271 | 2</t>
  </si>
  <si>
    <t>8 | 122</t>
  </si>
  <si>
    <t>208,68 | 24</t>
  </si>
  <si>
    <t>1276,2 | 74</t>
  </si>
  <si>
    <t>208,68 | 27</t>
  </si>
  <si>
    <t>8 | 127</t>
  </si>
  <si>
    <t>4176 | 77</t>
  </si>
  <si>
    <t>4176 | 2</t>
  </si>
  <si>
    <t>июл, июн, 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</si>
</sst>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82" zoomScale="90" zoomScaleNormal="90" workbookViewId="0">
      <selection activeCell="E96" sqref="E96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733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292969.03999999998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2081196.84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2081927.16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2081927.16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2081927.16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292238.71999999997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1898405.5208778766</v>
      </c>
      <c r="G28" s="18">
        <f>и_ср_начисл-и_ср_стоимость_факт</f>
        <v>182791.31912212353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755404.64999999991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730546.84000000008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1334.8647648184851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2472314.35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2556685.33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312334.18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3158917.42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3158917.42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8679.4132119588648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92307.43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87917.86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18176.97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92307.43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92307.43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4796.3800244870308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957107.59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925947.05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201863.67999999999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995044.03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995044.03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13420.294082475728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948351.55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924388.49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198172.01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948351.55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948351.55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M415"/>
  <sheetViews>
    <sheetView showZeros="0" tabSelected="1" zoomScale="90" zoomScaleNormal="90" workbookViewId="0">
      <selection activeCell="B414" sqref="B41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25.425781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117436.19840556067</v>
      </c>
      <c r="F6" s="40"/>
      <c r="I6" s="27">
        <f>E6/1.18</f>
        <v>99522.202038610747</v>
      </c>
      <c r="J6" s="29">
        <f>[1]сумма!$Q$6</f>
        <v>12959.079134999998</v>
      </c>
      <c r="K6" s="29">
        <f>J6-I6</f>
        <v>-86563.122903610754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658.47302893480833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0.57999999999999996</v>
      </c>
      <c r="E8" s="48">
        <v>658.47302893480833</v>
      </c>
      <c r="F8" s="49" t="s">
        <v>735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5629.8666767699842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45.4664</v>
      </c>
      <c r="E25" s="48">
        <v>5629.8666767699842</v>
      </c>
      <c r="F25" s="49" t="s">
        <v>737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7575.7201659322773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82</v>
      </c>
      <c r="E37" s="35">
        <v>7575.7201659322773</v>
      </c>
      <c r="F37" s="33" t="s">
        <v>739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15044.437624348317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4.4569999999999999</v>
      </c>
      <c r="E43" s="48">
        <v>4099.1530356191524</v>
      </c>
      <c r="F43" s="49" t="s">
        <v>740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32.299999999999997</v>
      </c>
      <c r="E44" s="48">
        <v>2742.6172882851606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>
        <v>1</v>
      </c>
      <c r="E48" s="56">
        <v>5223.8921634589324</v>
      </c>
      <c r="F48" s="49" t="s">
        <v>742</v>
      </c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>
        <v>3</v>
      </c>
      <c r="E49" s="56">
        <v>899.09873730408083</v>
      </c>
      <c r="F49" s="49" t="s">
        <v>742</v>
      </c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11</v>
      </c>
      <c r="E54" s="48">
        <v>486.51914062699149</v>
      </c>
      <c r="F54" s="49" t="s">
        <v>744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>
        <v>2</v>
      </c>
      <c r="E56" s="56">
        <v>340.34458499365144</v>
      </c>
      <c r="F56" s="49" t="s">
        <v>738</v>
      </c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>
        <v>5.9999999999999982</v>
      </c>
      <c r="E64" s="56">
        <v>180.79969086467131</v>
      </c>
      <c r="F64" s="49" t="s">
        <v>742</v>
      </c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>
        <v>1</v>
      </c>
      <c r="E70" s="48">
        <v>1072.0129831956758</v>
      </c>
      <c r="F70" s="49" t="s">
        <v>745</v>
      </c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3393.2032359316399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>
        <v>1</v>
      </c>
      <c r="E75" s="48">
        <v>1808.4661123145067</v>
      </c>
      <c r="F75" s="65" t="s">
        <v>746</v>
      </c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>
        <v>3</v>
      </c>
      <c r="E78" s="48">
        <v>1584.7371236171334</v>
      </c>
      <c r="F78" s="33" t="s">
        <v>747</v>
      </c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11394.916565517391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>
        <v>0.2</v>
      </c>
      <c r="E93" s="35">
        <v>356.08815259375831</v>
      </c>
      <c r="F93" s="33" t="s">
        <v>748</v>
      </c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>
        <v>24</v>
      </c>
      <c r="E96" s="35">
        <v>11038.828412923633</v>
      </c>
      <c r="F96" s="33" t="s">
        <v>749</v>
      </c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5629.9025478265812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45.4664</v>
      </c>
      <c r="E101" s="35">
        <v>5629.9025478265812</v>
      </c>
      <c r="F101" s="33" t="s">
        <v>737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1881.5575213602083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1.6237999999999999</v>
      </c>
      <c r="E106" s="56">
        <v>1721.475920134415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>
        <v>1</v>
      </c>
      <c r="E115" s="48">
        <v>160.08160122579335</v>
      </c>
      <c r="F115" s="49" t="s">
        <v>738</v>
      </c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7767.5786934038424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1.6237999999999999</v>
      </c>
      <c r="E120" s="56">
        <v>1747.6259203937293</v>
      </c>
      <c r="F120" s="49" t="s">
        <v>750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>
        <v>2</v>
      </c>
      <c r="E122" s="56">
        <v>85.662845637636053</v>
      </c>
      <c r="F122" s="49" t="s">
        <v>751</v>
      </c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6</v>
      </c>
      <c r="E127" s="48">
        <v>1073.3790651055972</v>
      </c>
      <c r="F127" s="49" t="s">
        <v>752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1730.3176535563566</v>
      </c>
      <c r="F130" s="49" t="s">
        <v>742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>
        <v>1</v>
      </c>
      <c r="E136" s="48">
        <v>324.31022269473044</v>
      </c>
      <c r="F136" s="49" t="s">
        <v>748</v>
      </c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169.70198308810768</v>
      </c>
      <c r="F138" s="49" t="s">
        <v>730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>
        <v>2</v>
      </c>
      <c r="E142" s="48">
        <v>53.287897663533251</v>
      </c>
      <c r="F142" s="49" t="s">
        <v>732</v>
      </c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>
        <v>3</v>
      </c>
      <c r="E144" s="48">
        <v>158.10880160751034</v>
      </c>
      <c r="F144" s="49" t="s">
        <v>738</v>
      </c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14</v>
      </c>
      <c r="E147" s="48">
        <v>956.10188145183247</v>
      </c>
      <c r="F147" s="49" t="s">
        <v>753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8</v>
      </c>
      <c r="E148" s="48">
        <v>309.56721843330649</v>
      </c>
      <c r="F148" s="49" t="s">
        <v>743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>
        <v>2</v>
      </c>
      <c r="E157" s="48">
        <v>835.51618242111931</v>
      </c>
      <c r="F157" s="49" t="s">
        <v>751</v>
      </c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>
        <v>1</v>
      </c>
      <c r="E166" s="48">
        <v>323.99902135038548</v>
      </c>
      <c r="F166" s="49" t="s">
        <v>734</v>
      </c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58460.542345535621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6</v>
      </c>
      <c r="E172" s="48">
        <v>1216.2693346564893</v>
      </c>
      <c r="F172" s="49" t="s">
        <v>754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>
        <v>0.46666666666666662</v>
      </c>
      <c r="E176" s="48">
        <v>555.14641658891924</v>
      </c>
      <c r="F176" s="49" t="s">
        <v>746</v>
      </c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>
        <v>3</v>
      </c>
      <c r="E184" s="48">
        <v>1501.0965567996075</v>
      </c>
      <c r="F184" s="49" t="s">
        <v>736</v>
      </c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>
        <v>0.45</v>
      </c>
      <c r="E186" s="48">
        <v>477.14324730689992</v>
      </c>
      <c r="F186" s="49" t="s">
        <v>736</v>
      </c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>
        <v>20</v>
      </c>
      <c r="E189" s="48">
        <v>31682.408495981603</v>
      </c>
      <c r="F189" s="49" t="s">
        <v>755</v>
      </c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>
        <v>20</v>
      </c>
      <c r="E192" s="48">
        <v>14558.679132951409</v>
      </c>
      <c r="F192" s="49" t="s">
        <v>756</v>
      </c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>
        <v>34</v>
      </c>
      <c r="E193" s="48">
        <v>7494.2448764392839</v>
      </c>
      <c r="F193" s="49" t="s">
        <v>757</v>
      </c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3.2600000000000002</v>
      </c>
      <c r="E194" s="48">
        <v>298.13420742093444</v>
      </c>
      <c r="F194" s="49" t="s">
        <v>758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>
        <v>26.8</v>
      </c>
      <c r="E195" s="48">
        <v>677.42007739048017</v>
      </c>
      <c r="F195" s="49" t="s">
        <v>743</v>
      </c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265263.73336607515</v>
      </c>
      <c r="F197" s="75"/>
      <c r="I197" s="27">
        <f>E197/1.18</f>
        <v>224799.77403904675</v>
      </c>
      <c r="J197" s="29">
        <f>[1]сумма!$Q$11</f>
        <v>31082.599499999997</v>
      </c>
      <c r="K197" s="29">
        <f>J197-I197</f>
        <v>-193717.17453904677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265263.73336607515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9.7427999999999972</v>
      </c>
      <c r="E199" s="35">
        <v>38409.053421574863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19.260000000000002</v>
      </c>
      <c r="E200" s="35">
        <v>30369.29742049591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>
        <v>0</v>
      </c>
      <c r="E201" s="35">
        <v>51070.653517344828</v>
      </c>
      <c r="F201" s="49" t="s">
        <v>718</v>
      </c>
      <c r="I201" s="27">
        <f>E201/1.01330668353499/1.18</f>
        <v>42711.861619447212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31.3</v>
      </c>
      <c r="E202" s="35">
        <v>803.08121509674004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31.3</v>
      </c>
      <c r="E203" s="35">
        <v>17705.546997706198</v>
      </c>
      <c r="F203" s="49" t="s">
        <v>734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31.3</v>
      </c>
      <c r="E210" s="35">
        <v>39830.862534896769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227.33</v>
      </c>
      <c r="E211" s="35">
        <v>78182.689664180347</v>
      </c>
      <c r="F211" s="49" t="s">
        <v>746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5</v>
      </c>
      <c r="E212" s="35">
        <v>2682.6965007884164</v>
      </c>
      <c r="F212" s="49" t="s">
        <v>742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12</v>
      </c>
      <c r="E215" s="35">
        <v>2492.4764536144471</v>
      </c>
      <c r="F215" s="49" t="s">
        <v>734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>
        <v>6</v>
      </c>
      <c r="E217" s="35">
        <v>3547.6736572885375</v>
      </c>
      <c r="F217" s="49" t="s">
        <v>759</v>
      </c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3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3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3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3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169.70198308810768</v>
      </c>
      <c r="F228" s="49" t="s">
        <v>730</v>
      </c>
    </row>
    <row r="229" spans="1:13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3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3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3" ht="15" customHeight="1" collapsed="1" x14ac:dyDescent="0.2">
      <c r="A232" s="39" t="s">
        <v>642</v>
      </c>
      <c r="B232" s="78"/>
      <c r="C232" s="78"/>
      <c r="D232" s="55"/>
      <c r="E232" s="71">
        <v>15266.974448736579</v>
      </c>
      <c r="F232" s="33"/>
      <c r="I232" s="27">
        <f>E232/1.18</f>
        <v>12938.11393960727</v>
      </c>
      <c r="J232" s="29">
        <f>[1]сумма!$M$13</f>
        <v>4000.8600000000006</v>
      </c>
      <c r="K232" s="29">
        <f>J232-I232</f>
        <v>-8937.2539396072698</v>
      </c>
      <c r="M232" s="27"/>
    </row>
    <row r="233" spans="1:13" ht="15" hidden="1" customHeight="1" outlineLevel="1" collapsed="1" x14ac:dyDescent="0.2">
      <c r="A233" s="66" t="s">
        <v>643</v>
      </c>
      <c r="B233" s="64"/>
      <c r="C233" s="76"/>
      <c r="D233" s="55"/>
      <c r="E233" s="71">
        <v>14340.746629150921</v>
      </c>
      <c r="F233" s="33"/>
    </row>
    <row r="234" spans="1:13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3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3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3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3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3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3" ht="15" hidden="1" customHeight="1" outlineLevel="2" x14ac:dyDescent="0.2">
      <c r="A240" s="57"/>
      <c r="B240" s="33" t="s">
        <v>421</v>
      </c>
      <c r="C240" s="50" t="s">
        <v>383</v>
      </c>
      <c r="D240" s="34">
        <v>16</v>
      </c>
      <c r="E240" s="35">
        <v>293.48502805892264</v>
      </c>
      <c r="F240" s="33" t="s">
        <v>742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9</v>
      </c>
      <c r="E243" s="35">
        <v>9227.4949094929289</v>
      </c>
      <c r="F243" s="33" t="s">
        <v>743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24</v>
      </c>
      <c r="E253" s="35">
        <v>4629.0044126154871</v>
      </c>
      <c r="F253" s="33" t="s">
        <v>734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>
        <v>2</v>
      </c>
      <c r="E255" s="35">
        <v>117.77663582727187</v>
      </c>
      <c r="F255" s="33" t="s">
        <v>742</v>
      </c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736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926.22781958565804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>
        <v>2</v>
      </c>
      <c r="E262" s="35">
        <v>926.22781958565804</v>
      </c>
      <c r="F262" s="33" t="s">
        <v>748</v>
      </c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44357.468815699205</v>
      </c>
      <c r="F266" s="75"/>
      <c r="I266" s="27">
        <f>E266/1.18</f>
        <v>37591.075267541702</v>
      </c>
      <c r="J266" s="29">
        <f>[1]сумма!$Q$15</f>
        <v>14033.079052204816</v>
      </c>
      <c r="K266" s="29">
        <f>J266-I266</f>
        <v>-23557.996215336887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44357.468815699205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3.21</v>
      </c>
      <c r="E268" s="35">
        <v>9877.7769840974706</v>
      </c>
      <c r="F268" s="33" t="s">
        <v>760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0.8</v>
      </c>
      <c r="E269" s="35">
        <v>2769.3651394877602</v>
      </c>
      <c r="F269" s="33" t="s">
        <v>760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4</v>
      </c>
      <c r="E271" s="35">
        <v>1761.8723154987488</v>
      </c>
      <c r="F271" s="33" t="s">
        <v>761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>
        <v>5</v>
      </c>
      <c r="E273" s="35">
        <v>372.04622911231598</v>
      </c>
      <c r="F273" s="33" t="s">
        <v>762</v>
      </c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9</v>
      </c>
      <c r="E274" s="35">
        <v>507.10992424834006</v>
      </c>
      <c r="F274" s="33" t="s">
        <v>763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>
        <v>1</v>
      </c>
      <c r="E275" s="35">
        <v>74.850938099362637</v>
      </c>
      <c r="F275" s="33" t="s">
        <v>746</v>
      </c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3373.2902483571861</v>
      </c>
      <c r="F278" s="33" t="s">
        <v>764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2</v>
      </c>
      <c r="E279" s="35">
        <v>547.32058155914137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4</v>
      </c>
      <c r="E284" s="35">
        <v>1829.1174878456366</v>
      </c>
      <c r="F284" s="33" t="s">
        <v>765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2</v>
      </c>
      <c r="E286" s="35">
        <v>140.77526214306454</v>
      </c>
      <c r="F286" s="33" t="s">
        <v>730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2</v>
      </c>
      <c r="E288" s="35">
        <v>50.410565933715965</v>
      </c>
      <c r="F288" s="33" t="s">
        <v>766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>
        <v>2</v>
      </c>
      <c r="E289" s="35">
        <v>121.85761835317822</v>
      </c>
      <c r="F289" s="33" t="s">
        <v>742</v>
      </c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>
        <v>6</v>
      </c>
      <c r="E290" s="35">
        <v>246.26676055822247</v>
      </c>
      <c r="F290" s="33" t="s">
        <v>742</v>
      </c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3</v>
      </c>
      <c r="E293" s="35">
        <v>352.93266331955624</v>
      </c>
      <c r="F293" s="33" t="s">
        <v>767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>
        <v>2</v>
      </c>
      <c r="E303" s="35">
        <v>95.2885421131339</v>
      </c>
      <c r="F303" s="33" t="s">
        <v>747</v>
      </c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110.8248250587464</v>
      </c>
      <c r="F308" s="33" t="s">
        <v>743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3</v>
      </c>
      <c r="E309" s="35">
        <v>399.31965270732366</v>
      </c>
      <c r="F309" s="33" t="s">
        <v>756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5</v>
      </c>
      <c r="E310" s="35">
        <v>563.03896133297644</v>
      </c>
      <c r="F310" s="33" t="s">
        <v>768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5</v>
      </c>
      <c r="E312" s="35">
        <v>455.24228976062915</v>
      </c>
      <c r="F312" s="33" t="s">
        <v>769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15</v>
      </c>
      <c r="E319" s="35">
        <v>4028.9855243724915</v>
      </c>
      <c r="F319" s="33" t="s">
        <v>770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4</v>
      </c>
      <c r="E320" s="35">
        <v>1560.9322562195814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2199.1069697281241</v>
      </c>
      <c r="F325" s="33" t="s">
        <v>730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110.26968953458103</v>
      </c>
      <c r="F328" s="33" t="s">
        <v>734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8</v>
      </c>
      <c r="E329" s="35">
        <v>839.5967804512062</v>
      </c>
      <c r="F329" s="33" t="s">
        <v>718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5</v>
      </c>
      <c r="E333" s="35">
        <v>4268.6396666656838</v>
      </c>
      <c r="F333" s="33" t="s">
        <v>771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198.63956301231494</v>
      </c>
      <c r="F334" s="33" t="s">
        <v>734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148</v>
      </c>
      <c r="E335" s="35">
        <v>7268.5486745242088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1</v>
      </c>
      <c r="E337" s="35">
        <v>234.04270160450872</v>
      </c>
      <c r="F337" s="33" t="s">
        <v>746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482065.46198200388</v>
      </c>
      <c r="F338" s="75"/>
      <c r="I338" s="27">
        <f>E338/1.18</f>
        <v>408530.05252712197</v>
      </c>
      <c r="J338" s="29">
        <f>[1]сумма!$Q$17</f>
        <v>27117.06</v>
      </c>
      <c r="K338" s="29">
        <f>J338-I338</f>
        <v>-381412.99252712197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482065.46198200388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772</v>
      </c>
      <c r="E340" s="84">
        <v>490.26168753195952</v>
      </c>
      <c r="F340" s="49" t="s">
        <v>746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773</v>
      </c>
      <c r="E342" s="48">
        <v>433.53759003301769</v>
      </c>
      <c r="F342" s="49" t="s">
        <v>743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774</v>
      </c>
      <c r="E343" s="84">
        <v>4098.4834425626732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775</v>
      </c>
      <c r="E344" s="84">
        <v>1079.3481359890361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776</v>
      </c>
      <c r="E345" s="84">
        <v>62.977618365709745</v>
      </c>
      <c r="F345" s="49" t="s">
        <v>777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778</v>
      </c>
      <c r="E346" s="48">
        <v>3718.1306724443461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779</v>
      </c>
      <c r="E347" s="48">
        <v>31.721971050736272</v>
      </c>
      <c r="F347" s="49" t="s">
        <v>743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780</v>
      </c>
      <c r="E349" s="48">
        <v>288542.11603002559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781</v>
      </c>
      <c r="E350" s="48">
        <v>80100.069381410591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782</v>
      </c>
      <c r="E351" s="48">
        <v>63554.472783867204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783</v>
      </c>
      <c r="E352" s="48">
        <v>34209.509255559184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784</v>
      </c>
      <c r="E353" s="84">
        <v>1745.5693131488263</v>
      </c>
      <c r="F353" s="49" t="s">
        <v>736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785</v>
      </c>
      <c r="E354" s="48">
        <v>3999.2641000149874</v>
      </c>
      <c r="F354" s="49" t="s">
        <v>770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291559.94138312736</v>
      </c>
      <c r="F355" s="75"/>
      <c r="I355" s="27">
        <f>E355/1.18</f>
        <v>247084.69608739606</v>
      </c>
      <c r="J355" s="29">
        <f>[1]сумма!$Q$19</f>
        <v>27334.060541112922</v>
      </c>
      <c r="K355" s="29">
        <f>J355-I355</f>
        <v>-219750.63554628316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117567.85983791263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786</v>
      </c>
      <c r="E357" s="89">
        <v>80.171811494604867</v>
      </c>
      <c r="F357" s="49" t="s">
        <v>787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788</v>
      </c>
      <c r="E358" s="89">
        <v>18861.683108850844</v>
      </c>
      <c r="F358" s="49" t="s">
        <v>789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790</v>
      </c>
      <c r="E359" s="89">
        <v>32421.193599965431</v>
      </c>
      <c r="F359" s="49" t="s">
        <v>789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791</v>
      </c>
      <c r="E360" s="89">
        <v>376.93306272273287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792</v>
      </c>
      <c r="E361" s="89">
        <v>495.85113239721665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793</v>
      </c>
      <c r="E362" s="89">
        <v>844.61989863622659</v>
      </c>
      <c r="F362" s="49" t="s">
        <v>787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794</v>
      </c>
      <c r="E364" s="89">
        <v>2440.1884101146848</v>
      </c>
      <c r="F364" s="49" t="s">
        <v>795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796</v>
      </c>
      <c r="E365" s="89">
        <v>12301.751676630249</v>
      </c>
      <c r="F365" s="49" t="s">
        <v>797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798</v>
      </c>
      <c r="E366" s="89">
        <v>11875.460040029853</v>
      </c>
      <c r="F366" s="49" t="s">
        <v>799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800</v>
      </c>
      <c r="E367" s="89">
        <v>2846.3802980018172</v>
      </c>
      <c r="F367" s="49" t="s">
        <v>742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800</v>
      </c>
      <c r="E368" s="89">
        <v>4156.3554138727231</v>
      </c>
      <c r="F368" s="49" t="s">
        <v>742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801</v>
      </c>
      <c r="E369" s="89">
        <v>4402.8852288459921</v>
      </c>
      <c r="F369" s="49" t="s">
        <v>739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802</v>
      </c>
      <c r="E370" s="89">
        <v>8572.5368476973872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803</v>
      </c>
      <c r="E371" s="89">
        <v>15643.451481144222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12.8</v>
      </c>
      <c r="E373" s="89">
        <v>2248.3978275086502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173992.08154521472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804</v>
      </c>
      <c r="E375" s="93">
        <v>27883.947350125425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805</v>
      </c>
      <c r="E377" s="95">
        <v>3183.5323589583231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806</v>
      </c>
      <c r="E378" s="95">
        <v>8829.3975269706316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807</v>
      </c>
      <c r="E379" s="95">
        <v>91294.720681264487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808</v>
      </c>
      <c r="E380" s="95">
        <v>31964.184381899024</v>
      </c>
      <c r="F380" s="49" t="s">
        <v>757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808</v>
      </c>
      <c r="E382" s="95">
        <v>5797.6234530042921</v>
      </c>
      <c r="F382" s="49" t="s">
        <v>809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808</v>
      </c>
      <c r="E383" s="95">
        <v>2927.8075964773216</v>
      </c>
      <c r="F383" s="49" t="s">
        <v>759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12.200000000000001</v>
      </c>
      <c r="E385" s="95">
        <v>2110.8681965152209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143505.43585611935</v>
      </c>
      <c r="F386" s="75"/>
      <c r="I386" s="27">
        <f>E386/1.18</f>
        <v>121614.7761492537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143505.43585611935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81876.429191041694</v>
      </c>
      <c r="F388" s="75"/>
      <c r="I388" s="27">
        <f>E388/1.18</f>
        <v>69386.80439918788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81876.429191041694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457073.81087787688</v>
      </c>
      <c r="F390" s="75"/>
      <c r="I390" s="27">
        <f>E390/1.18</f>
        <v>387350.68718464143</v>
      </c>
      <c r="J390" s="27">
        <f>SUM(I6:I390)</f>
        <v>1651530.0432518546</v>
      </c>
      <c r="K390" s="27">
        <f>J390*1.01330668353499*1.18</f>
        <v>1974737.5884454036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457073.81087787688</v>
      </c>
      <c r="F391" s="49" t="s">
        <v>731</v>
      </c>
      <c r="I391" s="27">
        <f>E6+E197+E232+E266+E338+E355+E386+E388+E390</f>
        <v>1898405.4543262408</v>
      </c>
      <c r="J391" s="27">
        <f>I391-K391</f>
        <v>1559241.678087519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2017-04-03T04:22:00Z</cp:lastPrinted>
  <dcterms:created xsi:type="dcterms:W3CDTF">2015-02-24T03:16:33Z</dcterms:created>
  <dcterms:modified xsi:type="dcterms:W3CDTF">2017-05-15T09:00:59Z</dcterms:modified>
</cp:coreProperties>
</file>